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lb_000\Desktop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L25" i="1" s="1"/>
  <c r="P25" i="1" s="1"/>
  <c r="G25" i="1"/>
  <c r="K25" i="1" s="1"/>
  <c r="O25" i="1" s="1"/>
  <c r="F25" i="1"/>
  <c r="J25" i="1" s="1"/>
  <c r="N25" i="1" s="1"/>
  <c r="H24" i="1"/>
  <c r="L24" i="1" s="1"/>
  <c r="P24" i="1" s="1"/>
  <c r="G24" i="1"/>
  <c r="K24" i="1" s="1"/>
  <c r="O24" i="1" s="1"/>
  <c r="F24" i="1"/>
  <c r="J24" i="1" s="1"/>
  <c r="N24" i="1" s="1"/>
  <c r="J23" i="1"/>
  <c r="N23" i="1" s="1"/>
  <c r="I23" i="1"/>
  <c r="I24" i="1" s="1"/>
  <c r="H23" i="1"/>
  <c r="G23" i="1"/>
  <c r="K23" i="1" s="1"/>
  <c r="O23" i="1" s="1"/>
  <c r="E23" i="1"/>
  <c r="D23" i="1"/>
  <c r="L23" i="1" s="1"/>
  <c r="P23" i="1" s="1"/>
  <c r="J22" i="1"/>
  <c r="N22" i="1" s="1"/>
  <c r="I22" i="1"/>
  <c r="H22" i="1"/>
  <c r="G22" i="1"/>
  <c r="K22" i="1" s="1"/>
  <c r="O22" i="1" s="1"/>
  <c r="E22" i="1"/>
  <c r="D22" i="1"/>
  <c r="L22" i="1" s="1"/>
  <c r="P22" i="1" s="1"/>
  <c r="C22" i="1"/>
  <c r="G14" i="1"/>
  <c r="H14" i="1"/>
  <c r="I14" i="1"/>
  <c r="G15" i="1"/>
  <c r="H15" i="1"/>
  <c r="I15" i="1"/>
  <c r="F16" i="1"/>
  <c r="G16" i="1"/>
  <c r="H16" i="1"/>
  <c r="I16" i="1"/>
  <c r="F17" i="1"/>
  <c r="G17" i="1"/>
  <c r="H17" i="1"/>
  <c r="I17" i="1"/>
  <c r="M23" i="1" l="1"/>
  <c r="Q23" i="1" s="1"/>
  <c r="M22" i="1"/>
  <c r="Q22" i="1" s="1"/>
  <c r="I25" i="1"/>
  <c r="M25" i="1" s="1"/>
  <c r="Q25" i="1" s="1"/>
  <c r="M24" i="1"/>
  <c r="Q24" i="1" s="1"/>
  <c r="H8" i="1"/>
  <c r="F8" i="1"/>
  <c r="G8" i="1"/>
  <c r="G7" i="1"/>
  <c r="H7" i="1"/>
  <c r="L7" i="1" s="1"/>
  <c r="P7" i="1" s="1"/>
  <c r="F7" i="1"/>
  <c r="J7" i="1"/>
  <c r="N7" i="1" s="1"/>
  <c r="D6" i="1"/>
  <c r="E6" i="1"/>
  <c r="D5" i="1"/>
  <c r="L5" i="1" s="1"/>
  <c r="P5" i="1" s="1"/>
  <c r="E5" i="1"/>
  <c r="C5" i="1"/>
  <c r="C14" i="1"/>
  <c r="K16" i="1"/>
  <c r="O16" i="1" s="1"/>
  <c r="K17" i="1"/>
  <c r="O17" i="1" s="1"/>
  <c r="J16" i="1"/>
  <c r="N16" i="1" s="1"/>
  <c r="L17" i="1"/>
  <c r="P17" i="1" s="1"/>
  <c r="L16" i="1"/>
  <c r="P16" i="1" s="1"/>
  <c r="K14" i="1"/>
  <c r="O14" i="1" s="1"/>
  <c r="D14" i="1"/>
  <c r="D15" i="1"/>
  <c r="L15" i="1" s="1"/>
  <c r="P15" i="1" s="1"/>
  <c r="E15" i="1"/>
  <c r="M15" i="1" s="1"/>
  <c r="Q15" i="1" s="1"/>
  <c r="E14" i="1"/>
  <c r="M14" i="1" s="1"/>
  <c r="Q14" i="1" s="1"/>
  <c r="L14" i="1"/>
  <c r="P14" i="1" s="1"/>
  <c r="J15" i="1"/>
  <c r="N15" i="1" s="1"/>
  <c r="K15" i="1"/>
  <c r="O15" i="1" s="1"/>
  <c r="M16" i="1"/>
  <c r="Q16" i="1" s="1"/>
  <c r="J14" i="1"/>
  <c r="N14" i="1" s="1"/>
  <c r="M17" i="1"/>
  <c r="Q17" i="1" s="1"/>
  <c r="J17" i="1"/>
  <c r="N17" i="1" s="1"/>
  <c r="N6" i="1"/>
  <c r="O6" i="1"/>
  <c r="N5" i="1"/>
  <c r="J6" i="1"/>
  <c r="K6" i="1"/>
  <c r="L6" i="1"/>
  <c r="P6" i="1" s="1"/>
  <c r="M6" i="1"/>
  <c r="Q6" i="1" s="1"/>
  <c r="K7" i="1"/>
  <c r="O7" i="1" s="1"/>
  <c r="K8" i="1"/>
  <c r="O8" i="1" s="1"/>
  <c r="K5" i="1"/>
  <c r="O5" i="1" s="1"/>
  <c r="M5" i="1"/>
  <c r="Q5" i="1" s="1"/>
  <c r="J5" i="1"/>
  <c r="L8" i="1"/>
  <c r="P8" i="1" s="1"/>
  <c r="J8" i="1"/>
  <c r="N8" i="1" s="1"/>
  <c r="I7" i="1"/>
  <c r="M7" i="1" s="1"/>
  <c r="Q7" i="1" s="1"/>
  <c r="G5" i="1"/>
  <c r="H5" i="1"/>
  <c r="I5" i="1"/>
  <c r="H6" i="1"/>
  <c r="G6" i="1"/>
  <c r="I6" i="1"/>
  <c r="I8" i="1" l="1"/>
  <c r="M8" i="1" s="1"/>
  <c r="Q8" i="1" s="1"/>
</calcChain>
</file>

<file path=xl/sharedStrings.xml><?xml version="1.0" encoding="utf-8"?>
<sst xmlns="http://schemas.openxmlformats.org/spreadsheetml/2006/main" count="18" uniqueCount="11">
  <si>
    <t>Junior</t>
  </si>
  <si>
    <t>Dospěle</t>
  </si>
  <si>
    <t>Traťová jízdenka žákovská</t>
  </si>
  <si>
    <t>Celkem</t>
  </si>
  <si>
    <t>Za měsíc</t>
  </si>
  <si>
    <t>Měsíců</t>
  </si>
  <si>
    <t>Traťová jízdenka 15+</t>
  </si>
  <si>
    <t>In-Karta od 26 let</t>
  </si>
  <si>
    <t>In-Karta 15-26</t>
  </si>
  <si>
    <t>Junior se slevou</t>
  </si>
  <si>
    <t>Traťová jízdenka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</si>
</sst>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2" xfId="0" applyNumberFormat="1" applyBorder="1"/>
    <xf numFmtId="1" fontId="0" fillId="2" borderId="2" xfId="0" applyNumberFormat="1" applyFill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2" borderId="4" xfId="0" applyNumberFormat="1" applyFill="1" applyBorder="1"/>
    <xf numFmtId="1" fontId="0" fillId="2" borderId="6" xfId="0" applyNumberFormat="1" applyFill="1" applyBorder="1"/>
    <xf numFmtId="1" fontId="0" fillId="2" borderId="7" xfId="0" applyNumberFormat="1" applyFill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2" borderId="5" xfId="0" applyNumberFormat="1" applyFill="1" applyBorder="1"/>
    <xf numFmtId="1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0" fillId="0" borderId="15" xfId="0" applyNumberFormat="1" applyBorder="1"/>
    <xf numFmtId="0" fontId="0" fillId="0" borderId="20" xfId="0" applyBorder="1"/>
    <xf numFmtId="1" fontId="0" fillId="0" borderId="21" xfId="0" applyNumberFormat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0" borderId="24" xfId="0" applyNumberFormat="1" applyBorder="1"/>
    <xf numFmtId="1" fontId="0" fillId="0" borderId="22" xfId="0" applyNumberFormat="1" applyBorder="1"/>
    <xf numFmtId="1" fontId="0" fillId="0" borderId="25" xfId="0" applyNumberFormat="1" applyBorder="1"/>
    <xf numFmtId="1" fontId="0" fillId="0" borderId="23" xfId="0" applyNumberFormat="1" applyBorder="1"/>
    <xf numFmtId="0" fontId="1" fillId="0" borderId="1" xfId="0" applyFont="1" applyBorder="1"/>
    <xf numFmtId="9" fontId="1" fillId="0" borderId="26" xfId="0" applyNumberFormat="1" applyFont="1" applyBorder="1"/>
    <xf numFmtId="9" fontId="1" fillId="0" borderId="27" xfId="0" applyNumberFormat="1" applyFont="1" applyBorder="1"/>
    <xf numFmtId="9" fontId="1" fillId="0" borderId="28" xfId="0" applyNumberFormat="1" applyFont="1" applyBorder="1"/>
    <xf numFmtId="9" fontId="1" fillId="0" borderId="29" xfId="0" applyNumberFormat="1" applyFont="1" applyBorder="1"/>
    <xf numFmtId="9" fontId="1" fillId="0" borderId="30" xfId="0" applyNumberFormat="1" applyFont="1" applyBorder="1"/>
    <xf numFmtId="0" fontId="0" fillId="0" borderId="31" xfId="0" applyBorder="1"/>
    <xf numFmtId="0" fontId="1" fillId="0" borderId="32" xfId="0" applyFont="1" applyBorder="1"/>
    <xf numFmtId="1" fontId="0" fillId="0" borderId="0" xfId="0" applyNumberFormat="1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4" zoomScaleNormal="100" workbookViewId="0">
      <selection activeCell="A22" sqref="A22"/>
    </sheetView>
  </sheetViews>
  <sheetFormatPr defaultRowHeight="15" x14ac:dyDescent="0.25"/>
  <sheetData>
    <row r="1" spans="1:21" ht="15.75" thickBot="1" x14ac:dyDescent="0.3"/>
    <row r="2" spans="1:21" ht="15.75" thickBot="1" x14ac:dyDescent="0.3">
      <c r="B2" s="40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21" ht="15.75" thickBot="1" x14ac:dyDescent="0.3">
      <c r="B3" s="37" t="s">
        <v>7</v>
      </c>
      <c r="C3" s="38"/>
      <c r="D3" s="38"/>
      <c r="E3" s="39"/>
      <c r="F3" s="37" t="s">
        <v>6</v>
      </c>
      <c r="G3" s="38"/>
      <c r="H3" s="38"/>
      <c r="I3" s="43"/>
      <c r="J3" s="37" t="s">
        <v>3</v>
      </c>
      <c r="K3" s="38"/>
      <c r="L3" s="38"/>
      <c r="M3" s="39"/>
      <c r="N3" s="37" t="s">
        <v>4</v>
      </c>
      <c r="O3" s="38"/>
      <c r="P3" s="38"/>
      <c r="Q3" s="39"/>
    </row>
    <row r="4" spans="1:21" ht="15.75" thickBot="1" x14ac:dyDescent="0.3">
      <c r="A4" s="28" t="s">
        <v>5</v>
      </c>
      <c r="B4" s="29">
        <v>0</v>
      </c>
      <c r="C4" s="30">
        <v>0.25</v>
      </c>
      <c r="D4" s="30">
        <v>0.5</v>
      </c>
      <c r="E4" s="31">
        <v>1</v>
      </c>
      <c r="F4" s="32">
        <v>0</v>
      </c>
      <c r="G4" s="30">
        <v>0.25</v>
      </c>
      <c r="H4" s="30">
        <v>0.5</v>
      </c>
      <c r="I4" s="33">
        <v>1</v>
      </c>
      <c r="J4" s="32">
        <v>0</v>
      </c>
      <c r="K4" s="30">
        <v>0.25</v>
      </c>
      <c r="L4" s="30">
        <v>0.5</v>
      </c>
      <c r="M4" s="31">
        <v>1</v>
      </c>
      <c r="N4" s="32">
        <v>0</v>
      </c>
      <c r="O4" s="30">
        <v>0.25</v>
      </c>
      <c r="P4" s="30">
        <v>0.5</v>
      </c>
      <c r="Q4" s="31">
        <v>1</v>
      </c>
    </row>
    <row r="5" spans="1:21" x14ac:dyDescent="0.25">
      <c r="A5" s="20">
        <v>1</v>
      </c>
      <c r="B5" s="21">
        <v>0</v>
      </c>
      <c r="C5" s="22">
        <f>(C$7/$A$7)*$A5</f>
        <v>37.5</v>
      </c>
      <c r="D5" s="22">
        <f>(D$7/$A$7)*$A5</f>
        <v>249.16666666666666</v>
      </c>
      <c r="E5" s="23">
        <f>(E$7/$A$7)*$A5</f>
        <v>1665.8333333333333</v>
      </c>
      <c r="F5" s="24">
        <v>2436</v>
      </c>
      <c r="G5" s="25">
        <f t="shared" ref="G5:I6" si="0">$F5*(1-G$4)</f>
        <v>1827</v>
      </c>
      <c r="H5" s="25">
        <f t="shared" si="0"/>
        <v>1218</v>
      </c>
      <c r="I5" s="26">
        <f t="shared" si="0"/>
        <v>0</v>
      </c>
      <c r="J5" s="24">
        <f>B5+F5</f>
        <v>2436</v>
      </c>
      <c r="K5" s="25">
        <f t="shared" ref="K5:M5" si="1">C5+G5</f>
        <v>1864.5</v>
      </c>
      <c r="L5" s="25">
        <f t="shared" si="1"/>
        <v>1467.1666666666667</v>
      </c>
      <c r="M5" s="27">
        <f t="shared" si="1"/>
        <v>1665.8333333333333</v>
      </c>
      <c r="N5" s="24">
        <f>J5/$A5</f>
        <v>2436</v>
      </c>
      <c r="O5" s="25">
        <f t="shared" ref="O5:Q5" si="2">K5/$A5</f>
        <v>1864.5</v>
      </c>
      <c r="P5" s="25">
        <f t="shared" si="2"/>
        <v>1467.1666666666667</v>
      </c>
      <c r="Q5" s="27">
        <f t="shared" si="2"/>
        <v>1665.8333333333333</v>
      </c>
      <c r="R5" s="36"/>
      <c r="S5" s="36"/>
      <c r="T5" s="36"/>
      <c r="U5" s="36"/>
    </row>
    <row r="6" spans="1:21" x14ac:dyDescent="0.25">
      <c r="A6" s="15">
        <v>3</v>
      </c>
      <c r="B6" s="14">
        <v>0</v>
      </c>
      <c r="C6" s="1">
        <v>190</v>
      </c>
      <c r="D6" s="2">
        <f>(D$7/$A$7)*$A6</f>
        <v>747.5</v>
      </c>
      <c r="E6" s="13">
        <f>(E$7/$A$7)*$A6</f>
        <v>4997.5</v>
      </c>
      <c r="F6" s="4">
        <v>6438</v>
      </c>
      <c r="G6" s="1">
        <f t="shared" si="0"/>
        <v>4828.5</v>
      </c>
      <c r="H6" s="1">
        <f t="shared" si="0"/>
        <v>3219</v>
      </c>
      <c r="I6" s="3">
        <f t="shared" si="0"/>
        <v>0</v>
      </c>
      <c r="J6" s="4">
        <f t="shared" ref="J6:J8" si="3">B6+F6</f>
        <v>6438</v>
      </c>
      <c r="K6" s="1">
        <f t="shared" ref="K6:K8" si="4">C6+G6</f>
        <v>5018.5</v>
      </c>
      <c r="L6" s="1">
        <f t="shared" ref="L6:L8" si="5">D6+H6</f>
        <v>3966.5</v>
      </c>
      <c r="M6" s="5">
        <f t="shared" ref="M6:M8" si="6">E6+I6</f>
        <v>4997.5</v>
      </c>
      <c r="N6" s="4">
        <f t="shared" ref="N6:N8" si="7">J6/$A6</f>
        <v>2146</v>
      </c>
      <c r="O6" s="1">
        <f t="shared" ref="O6:O8" si="8">K6/$A6</f>
        <v>1672.8333333333333</v>
      </c>
      <c r="P6" s="1">
        <f t="shared" ref="P6:P8" si="9">L6/$A6</f>
        <v>1322.1666666666667</v>
      </c>
      <c r="Q6" s="5">
        <f t="shared" ref="Q6:Q8" si="10">M6/$A6</f>
        <v>1665.8333333333333</v>
      </c>
      <c r="R6" s="36"/>
      <c r="S6" s="36"/>
      <c r="T6" s="36"/>
      <c r="U6" s="36"/>
    </row>
    <row r="7" spans="1:21" x14ac:dyDescent="0.25">
      <c r="A7" s="15">
        <v>12</v>
      </c>
      <c r="B7" s="14">
        <v>0</v>
      </c>
      <c r="C7" s="1">
        <v>450</v>
      </c>
      <c r="D7" s="1">
        <v>2990</v>
      </c>
      <c r="E7" s="5">
        <v>19990</v>
      </c>
      <c r="F7" s="6">
        <f t="shared" ref="F7:H8" si="11">(F$6/$A$6)*$A7</f>
        <v>25752</v>
      </c>
      <c r="G7" s="2">
        <f t="shared" si="11"/>
        <v>19314</v>
      </c>
      <c r="H7" s="2">
        <f t="shared" si="11"/>
        <v>12876</v>
      </c>
      <c r="I7" s="3">
        <f t="shared" ref="I7" si="12">I6*4</f>
        <v>0</v>
      </c>
      <c r="J7" s="4">
        <f t="shared" si="3"/>
        <v>25752</v>
      </c>
      <c r="K7" s="1">
        <f t="shared" si="4"/>
        <v>19764</v>
      </c>
      <c r="L7" s="1">
        <f t="shared" si="5"/>
        <v>15866</v>
      </c>
      <c r="M7" s="5">
        <f t="shared" si="6"/>
        <v>19990</v>
      </c>
      <c r="N7" s="4">
        <f t="shared" si="7"/>
        <v>2146</v>
      </c>
      <c r="O7" s="1">
        <f t="shared" si="8"/>
        <v>1647</v>
      </c>
      <c r="P7" s="1">
        <f t="shared" si="9"/>
        <v>1322.1666666666667</v>
      </c>
      <c r="Q7" s="5">
        <f t="shared" si="10"/>
        <v>1665.8333333333333</v>
      </c>
      <c r="R7" s="36"/>
      <c r="S7" s="36"/>
      <c r="T7" s="36"/>
      <c r="U7" s="36"/>
    </row>
    <row r="8" spans="1:21" ht="15.75" thickBot="1" x14ac:dyDescent="0.3">
      <c r="A8" s="16">
        <v>36</v>
      </c>
      <c r="B8" s="19">
        <v>0</v>
      </c>
      <c r="C8" s="12">
        <v>990</v>
      </c>
      <c r="D8" s="12">
        <v>8490</v>
      </c>
      <c r="E8" s="9">
        <v>58990</v>
      </c>
      <c r="F8" s="7">
        <f t="shared" si="11"/>
        <v>77256</v>
      </c>
      <c r="G8" s="8">
        <f t="shared" si="11"/>
        <v>57942</v>
      </c>
      <c r="H8" s="8">
        <f t="shared" si="11"/>
        <v>38628</v>
      </c>
      <c r="I8" s="10">
        <f t="shared" ref="I8" si="13">I7*3</f>
        <v>0</v>
      </c>
      <c r="J8" s="11">
        <f t="shared" si="3"/>
        <v>77256</v>
      </c>
      <c r="K8" s="12">
        <f t="shared" si="4"/>
        <v>58932</v>
      </c>
      <c r="L8" s="12">
        <f t="shared" si="5"/>
        <v>47118</v>
      </c>
      <c r="M8" s="9">
        <f t="shared" si="6"/>
        <v>58990</v>
      </c>
      <c r="N8" s="11">
        <f t="shared" si="7"/>
        <v>2146</v>
      </c>
      <c r="O8" s="12">
        <f t="shared" si="8"/>
        <v>1637</v>
      </c>
      <c r="P8" s="12">
        <f t="shared" si="9"/>
        <v>1308.8333333333333</v>
      </c>
      <c r="Q8" s="9">
        <f t="shared" si="10"/>
        <v>1638.6111111111111</v>
      </c>
      <c r="R8" s="36"/>
      <c r="S8" s="36"/>
      <c r="T8" s="36"/>
      <c r="U8" s="36"/>
    </row>
    <row r="9" spans="1:21" x14ac:dyDescent="0.25">
      <c r="R9" s="36"/>
    </row>
    <row r="10" spans="1:21" ht="15.75" thickBot="1" x14ac:dyDescent="0.3">
      <c r="R10" s="36"/>
    </row>
    <row r="11" spans="1:21" ht="15.75" thickBot="1" x14ac:dyDescent="0.3">
      <c r="B11" s="40" t="s">
        <v>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36"/>
    </row>
    <row r="12" spans="1:21" ht="15.75" thickBot="1" x14ac:dyDescent="0.3">
      <c r="B12" s="37" t="s">
        <v>8</v>
      </c>
      <c r="C12" s="38"/>
      <c r="D12" s="38"/>
      <c r="E12" s="39"/>
      <c r="F12" s="40" t="s">
        <v>2</v>
      </c>
      <c r="G12" s="41"/>
      <c r="H12" s="41"/>
      <c r="I12" s="42"/>
      <c r="J12" s="37" t="s">
        <v>3</v>
      </c>
      <c r="K12" s="38"/>
      <c r="L12" s="38"/>
      <c r="M12" s="39"/>
      <c r="N12" s="37" t="s">
        <v>4</v>
      </c>
      <c r="O12" s="38"/>
      <c r="P12" s="38"/>
      <c r="Q12" s="39"/>
      <c r="R12" s="36"/>
    </row>
    <row r="13" spans="1:21" ht="15.75" thickBot="1" x14ac:dyDescent="0.3">
      <c r="A13" s="35" t="s">
        <v>5</v>
      </c>
      <c r="B13" s="32">
        <v>0</v>
      </c>
      <c r="C13" s="30">
        <v>0.25</v>
      </c>
      <c r="D13" s="30">
        <v>0.5</v>
      </c>
      <c r="E13" s="31">
        <v>1</v>
      </c>
      <c r="F13" s="32">
        <v>0</v>
      </c>
      <c r="G13" s="30">
        <v>0.25</v>
      </c>
      <c r="H13" s="30">
        <v>0.5</v>
      </c>
      <c r="I13" s="31">
        <v>1</v>
      </c>
      <c r="J13" s="32">
        <v>0</v>
      </c>
      <c r="K13" s="30">
        <v>0.25</v>
      </c>
      <c r="L13" s="30">
        <v>0.5</v>
      </c>
      <c r="M13" s="31">
        <v>1</v>
      </c>
      <c r="N13" s="32">
        <v>0</v>
      </c>
      <c r="O13" s="30">
        <v>0.25</v>
      </c>
      <c r="P13" s="30">
        <v>0.5</v>
      </c>
      <c r="Q13" s="31">
        <v>1</v>
      </c>
      <c r="R13" s="36"/>
    </row>
    <row r="14" spans="1:21" x14ac:dyDescent="0.25">
      <c r="A14" s="34">
        <v>1</v>
      </c>
      <c r="B14" s="24">
        <v>0</v>
      </c>
      <c r="C14" s="22">
        <f>(C$16/$A$16)*$A14</f>
        <v>25</v>
      </c>
      <c r="D14" s="22">
        <f>(D$16/$A$16)*$A14</f>
        <v>149</v>
      </c>
      <c r="E14" s="23">
        <f>(E$16/$A$16)*$A14</f>
        <v>1999</v>
      </c>
      <c r="F14" s="24">
        <v>1456</v>
      </c>
      <c r="G14" s="25">
        <f>$F14*(1-G$13)</f>
        <v>1092</v>
      </c>
      <c r="H14" s="25">
        <f t="shared" ref="H14:I15" si="14">$F14*(1-H$13)</f>
        <v>728</v>
      </c>
      <c r="I14" s="27">
        <f t="shared" si="14"/>
        <v>0</v>
      </c>
      <c r="J14" s="24">
        <f>B14+F14</f>
        <v>1456</v>
      </c>
      <c r="K14" s="25">
        <f t="shared" ref="K14:M14" si="15">C14+G14</f>
        <v>1117</v>
      </c>
      <c r="L14" s="25">
        <f t="shared" si="15"/>
        <v>877</v>
      </c>
      <c r="M14" s="27">
        <f t="shared" si="15"/>
        <v>1999</v>
      </c>
      <c r="N14" s="24">
        <f>J14/$A14</f>
        <v>1456</v>
      </c>
      <c r="O14" s="25">
        <f t="shared" ref="O14:Q14" si="16">K14/$A14</f>
        <v>1117</v>
      </c>
      <c r="P14" s="25">
        <f t="shared" si="16"/>
        <v>877</v>
      </c>
      <c r="Q14" s="27">
        <f t="shared" si="16"/>
        <v>1999</v>
      </c>
      <c r="R14" s="36"/>
      <c r="S14" s="36"/>
      <c r="T14" s="36"/>
      <c r="U14" s="36"/>
    </row>
    <row r="15" spans="1:21" x14ac:dyDescent="0.25">
      <c r="A15" s="17">
        <v>3</v>
      </c>
      <c r="B15" s="4">
        <v>0</v>
      </c>
      <c r="C15" s="1">
        <v>150</v>
      </c>
      <c r="D15" s="2">
        <f>(D$16/$A$16)*$A15</f>
        <v>447</v>
      </c>
      <c r="E15" s="13">
        <f>(E$16/$A$16)*$A15</f>
        <v>5997</v>
      </c>
      <c r="F15" s="4">
        <v>3848</v>
      </c>
      <c r="G15" s="1">
        <f>$F15*(1-G$13)</f>
        <v>2886</v>
      </c>
      <c r="H15" s="1">
        <f t="shared" si="14"/>
        <v>1924</v>
      </c>
      <c r="I15" s="5">
        <f t="shared" si="14"/>
        <v>0</v>
      </c>
      <c r="J15" s="4">
        <f t="shared" ref="J15:J17" si="17">B15+F15</f>
        <v>3848</v>
      </c>
      <c r="K15" s="1">
        <f t="shared" ref="K15:K17" si="18">C15+G15</f>
        <v>3036</v>
      </c>
      <c r="L15" s="1">
        <f t="shared" ref="L15:L17" si="19">D15+H15</f>
        <v>2371</v>
      </c>
      <c r="M15" s="5">
        <f t="shared" ref="M15:M17" si="20">E15+I15</f>
        <v>5997</v>
      </c>
      <c r="N15" s="4">
        <f t="shared" ref="N15:N17" si="21">J15/$A15</f>
        <v>1282.6666666666667</v>
      </c>
      <c r="O15" s="1">
        <f t="shared" ref="O15:O17" si="22">K15/$A15</f>
        <v>1012</v>
      </c>
      <c r="P15" s="1">
        <f t="shared" ref="P15:P17" si="23">L15/$A15</f>
        <v>790.33333333333337</v>
      </c>
      <c r="Q15" s="5">
        <f t="shared" ref="Q15:Q17" si="24">M15/$A15</f>
        <v>1999</v>
      </c>
      <c r="R15" s="36"/>
      <c r="S15" s="36"/>
      <c r="T15" s="36"/>
      <c r="U15" s="36"/>
    </row>
    <row r="16" spans="1:21" x14ac:dyDescent="0.25">
      <c r="A16" s="17">
        <v>10</v>
      </c>
      <c r="B16" s="4">
        <v>0</v>
      </c>
      <c r="C16" s="1">
        <v>250</v>
      </c>
      <c r="D16" s="1">
        <v>1490</v>
      </c>
      <c r="E16" s="5">
        <v>19990</v>
      </c>
      <c r="F16" s="6">
        <f t="shared" ref="F16:H17" si="25">(F$15/$A$15)*$A16</f>
        <v>12826.666666666668</v>
      </c>
      <c r="G16" s="2">
        <f t="shared" si="25"/>
        <v>9620</v>
      </c>
      <c r="H16" s="2">
        <f t="shared" si="25"/>
        <v>6413.3333333333339</v>
      </c>
      <c r="I16" s="5">
        <f t="shared" ref="I16" si="26">I15/3*10</f>
        <v>0</v>
      </c>
      <c r="J16" s="4">
        <f>B16+F16</f>
        <v>12826.666666666668</v>
      </c>
      <c r="K16" s="1">
        <f>C16+G16</f>
        <v>9870</v>
      </c>
      <c r="L16" s="1">
        <f t="shared" si="19"/>
        <v>7903.3333333333339</v>
      </c>
      <c r="M16" s="5">
        <f t="shared" si="20"/>
        <v>19990</v>
      </c>
      <c r="N16" s="4">
        <f t="shared" si="21"/>
        <v>1282.6666666666667</v>
      </c>
      <c r="O16" s="1">
        <f t="shared" si="22"/>
        <v>987</v>
      </c>
      <c r="P16" s="1">
        <f t="shared" si="23"/>
        <v>790.33333333333337</v>
      </c>
      <c r="Q16" s="5">
        <f>M16/$A16</f>
        <v>1999</v>
      </c>
      <c r="R16" s="36"/>
      <c r="S16" s="36"/>
      <c r="T16" s="36"/>
      <c r="U16" s="36"/>
    </row>
    <row r="17" spans="1:21" ht="15.75" thickBot="1" x14ac:dyDescent="0.3">
      <c r="A17" s="18">
        <v>30</v>
      </c>
      <c r="B17" s="11">
        <v>0</v>
      </c>
      <c r="C17" s="12">
        <v>490</v>
      </c>
      <c r="D17" s="12">
        <v>3990</v>
      </c>
      <c r="E17" s="9">
        <v>58990</v>
      </c>
      <c r="F17" s="7">
        <f t="shared" si="25"/>
        <v>38480</v>
      </c>
      <c r="G17" s="8">
        <f t="shared" si="25"/>
        <v>28860</v>
      </c>
      <c r="H17" s="8">
        <f t="shared" si="25"/>
        <v>19240</v>
      </c>
      <c r="I17" s="9">
        <f t="shared" ref="I17" si="27">I16*3</f>
        <v>0</v>
      </c>
      <c r="J17" s="11">
        <f t="shared" si="17"/>
        <v>38480</v>
      </c>
      <c r="K17" s="12">
        <f t="shared" si="18"/>
        <v>29350</v>
      </c>
      <c r="L17" s="12">
        <f t="shared" si="19"/>
        <v>23230</v>
      </c>
      <c r="M17" s="9">
        <f t="shared" si="20"/>
        <v>58990</v>
      </c>
      <c r="N17" s="11">
        <f t="shared" si="21"/>
        <v>1282.6666666666667</v>
      </c>
      <c r="O17" s="12">
        <f t="shared" si="22"/>
        <v>978.33333333333337</v>
      </c>
      <c r="P17" s="12">
        <f t="shared" si="23"/>
        <v>774.33333333333337</v>
      </c>
      <c r="Q17" s="9">
        <f t="shared" si="24"/>
        <v>1966.3333333333333</v>
      </c>
      <c r="R17" s="36"/>
      <c r="S17" s="36"/>
      <c r="T17" s="36"/>
      <c r="U17" s="36"/>
    </row>
    <row r="18" spans="1:21" ht="15.75" thickBot="1" x14ac:dyDescent="0.3"/>
    <row r="19" spans="1:21" ht="15.75" thickBot="1" x14ac:dyDescent="0.3">
      <c r="B19" s="40" t="s">
        <v>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1:21" ht="15.75" thickBot="1" x14ac:dyDescent="0.3">
      <c r="B20" s="37" t="s">
        <v>8</v>
      </c>
      <c r="C20" s="38"/>
      <c r="D20" s="38"/>
      <c r="E20" s="39"/>
      <c r="F20" s="40" t="s">
        <v>10</v>
      </c>
      <c r="G20" s="41"/>
      <c r="H20" s="41"/>
      <c r="I20" s="42"/>
      <c r="J20" s="37" t="s">
        <v>3</v>
      </c>
      <c r="K20" s="38"/>
      <c r="L20" s="38"/>
      <c r="M20" s="39"/>
      <c r="N20" s="37" t="s">
        <v>4</v>
      </c>
      <c r="O20" s="38"/>
      <c r="P20" s="38"/>
      <c r="Q20" s="39"/>
    </row>
    <row r="21" spans="1:21" ht="15.75" thickBot="1" x14ac:dyDescent="0.3">
      <c r="A21" s="35" t="s">
        <v>5</v>
      </c>
      <c r="B21" s="32">
        <v>0</v>
      </c>
      <c r="C21" s="30">
        <v>0.25</v>
      </c>
      <c r="D21" s="30">
        <v>0.5</v>
      </c>
      <c r="E21" s="31">
        <v>1</v>
      </c>
      <c r="F21" s="32">
        <v>0</v>
      </c>
      <c r="G21" s="30">
        <v>0.25</v>
      </c>
      <c r="H21" s="30">
        <v>0.5</v>
      </c>
      <c r="I21" s="31">
        <v>1</v>
      </c>
      <c r="J21" s="32">
        <v>0</v>
      </c>
      <c r="K21" s="30">
        <v>0.25</v>
      </c>
      <c r="L21" s="30">
        <v>0.5</v>
      </c>
      <c r="M21" s="31">
        <v>1</v>
      </c>
      <c r="N21" s="32">
        <v>0</v>
      </c>
      <c r="O21" s="30">
        <v>0.25</v>
      </c>
      <c r="P21" s="30">
        <v>0.5</v>
      </c>
      <c r="Q21" s="31">
        <v>1</v>
      </c>
    </row>
    <row r="22" spans="1:21" x14ac:dyDescent="0.25">
      <c r="A22" s="34">
        <v>1</v>
      </c>
      <c r="B22" s="24">
        <v>0</v>
      </c>
      <c r="C22" s="22">
        <f>(C$16/$A$16)*$A22</f>
        <v>25</v>
      </c>
      <c r="D22" s="22">
        <f>(D$16/$A$16)*$A22</f>
        <v>149</v>
      </c>
      <c r="E22" s="23">
        <f>(E$16/$A$16)*$A22</f>
        <v>1999</v>
      </c>
      <c r="F22" s="24">
        <v>2436</v>
      </c>
      <c r="G22" s="25">
        <f>$F22*(1-G$13)</f>
        <v>1827</v>
      </c>
      <c r="H22" s="25">
        <f t="shared" ref="H22:I23" si="28">$F22*(1-H$13)</f>
        <v>1218</v>
      </c>
      <c r="I22" s="27">
        <f t="shared" si="28"/>
        <v>0</v>
      </c>
      <c r="J22" s="24">
        <f>B22+F22</f>
        <v>2436</v>
      </c>
      <c r="K22" s="25">
        <f t="shared" ref="K22:K23" si="29">C22+G22</f>
        <v>1852</v>
      </c>
      <c r="L22" s="25">
        <f t="shared" ref="L22:L25" si="30">D22+H22</f>
        <v>1367</v>
      </c>
      <c r="M22" s="27">
        <f t="shared" ref="M22:M25" si="31">E22+I22</f>
        <v>1999</v>
      </c>
      <c r="N22" s="24">
        <f>J22/$A22</f>
        <v>2436</v>
      </c>
      <c r="O22" s="25">
        <f t="shared" ref="O22:O25" si="32">K22/$A22</f>
        <v>1852</v>
      </c>
      <c r="P22" s="25">
        <f t="shared" ref="P22:P25" si="33">L22/$A22</f>
        <v>1367</v>
      </c>
      <c r="Q22" s="27">
        <f t="shared" ref="Q22:Q23" si="34">M22/$A22</f>
        <v>1999</v>
      </c>
    </row>
    <row r="23" spans="1:21" x14ac:dyDescent="0.25">
      <c r="A23" s="17">
        <v>3</v>
      </c>
      <c r="B23" s="4">
        <v>0</v>
      </c>
      <c r="C23" s="1">
        <v>150</v>
      </c>
      <c r="D23" s="2">
        <f>(D$16/$A$16)*$A23</f>
        <v>447</v>
      </c>
      <c r="E23" s="13">
        <f>(E$16/$A$16)*$A23</f>
        <v>5997</v>
      </c>
      <c r="F23" s="4">
        <v>6438</v>
      </c>
      <c r="G23" s="1">
        <f>$F23*(1-G$13)</f>
        <v>4828.5</v>
      </c>
      <c r="H23" s="1">
        <f t="shared" si="28"/>
        <v>3219</v>
      </c>
      <c r="I23" s="5">
        <f t="shared" si="28"/>
        <v>0</v>
      </c>
      <c r="J23" s="4">
        <f t="shared" ref="J23:J25" si="35">B23+F23</f>
        <v>6438</v>
      </c>
      <c r="K23" s="1">
        <f t="shared" si="29"/>
        <v>4978.5</v>
      </c>
      <c r="L23" s="1">
        <f t="shared" si="30"/>
        <v>3666</v>
      </c>
      <c r="M23" s="5">
        <f t="shared" si="31"/>
        <v>5997</v>
      </c>
      <c r="N23" s="4">
        <f t="shared" ref="N23:N25" si="36">J23/$A23</f>
        <v>2146</v>
      </c>
      <c r="O23" s="1">
        <f t="shared" si="32"/>
        <v>1659.5</v>
      </c>
      <c r="P23" s="1">
        <f t="shared" si="33"/>
        <v>1222</v>
      </c>
      <c r="Q23" s="5">
        <f t="shared" si="34"/>
        <v>1999</v>
      </c>
    </row>
    <row r="24" spans="1:21" x14ac:dyDescent="0.25">
      <c r="A24" s="17">
        <v>12</v>
      </c>
      <c r="B24" s="4">
        <v>0</v>
      </c>
      <c r="C24" s="1">
        <v>250</v>
      </c>
      <c r="D24" s="1">
        <v>1490</v>
      </c>
      <c r="E24" s="5">
        <v>19990</v>
      </c>
      <c r="F24" s="6">
        <f t="shared" ref="F24:H25" si="37">(F$15/$A$15)*$A24</f>
        <v>15392</v>
      </c>
      <c r="G24" s="2">
        <f t="shared" si="37"/>
        <v>11544</v>
      </c>
      <c r="H24" s="2">
        <f t="shared" si="37"/>
        <v>7696</v>
      </c>
      <c r="I24" s="5">
        <f t="shared" ref="I24" si="38">I23/3*10</f>
        <v>0</v>
      </c>
      <c r="J24" s="4">
        <f>B24+F24</f>
        <v>15392</v>
      </c>
      <c r="K24" s="1">
        <f>C24+G24</f>
        <v>11794</v>
      </c>
      <c r="L24" s="1">
        <f t="shared" si="30"/>
        <v>9186</v>
      </c>
      <c r="M24" s="5">
        <f t="shared" si="31"/>
        <v>19990</v>
      </c>
      <c r="N24" s="4">
        <f t="shared" si="36"/>
        <v>1282.6666666666667</v>
      </c>
      <c r="O24" s="1">
        <f t="shared" si="32"/>
        <v>982.83333333333337</v>
      </c>
      <c r="P24" s="1">
        <f t="shared" si="33"/>
        <v>765.5</v>
      </c>
      <c r="Q24" s="5">
        <f>M24/$A24</f>
        <v>1665.8333333333333</v>
      </c>
    </row>
    <row r="25" spans="1:21" ht="15.75" thickBot="1" x14ac:dyDescent="0.3">
      <c r="A25" s="18">
        <v>36</v>
      </c>
      <c r="B25" s="11">
        <v>0</v>
      </c>
      <c r="C25" s="12">
        <v>490</v>
      </c>
      <c r="D25" s="12">
        <v>3990</v>
      </c>
      <c r="E25" s="9">
        <v>58990</v>
      </c>
      <c r="F25" s="7">
        <f t="shared" si="37"/>
        <v>46176</v>
      </c>
      <c r="G25" s="8">
        <f t="shared" si="37"/>
        <v>34632</v>
      </c>
      <c r="H25" s="8">
        <f t="shared" si="37"/>
        <v>23088</v>
      </c>
      <c r="I25" s="9">
        <f t="shared" ref="I25" si="39">I24*3</f>
        <v>0</v>
      </c>
      <c r="J25" s="11">
        <f t="shared" ref="J25" si="40">B25+F25</f>
        <v>46176</v>
      </c>
      <c r="K25" s="12">
        <f t="shared" ref="K25" si="41">C25+G25</f>
        <v>35122</v>
      </c>
      <c r="L25" s="12">
        <f t="shared" si="30"/>
        <v>27078</v>
      </c>
      <c r="M25" s="9">
        <f t="shared" si="31"/>
        <v>58990</v>
      </c>
      <c r="N25" s="11">
        <f t="shared" si="36"/>
        <v>1282.6666666666667</v>
      </c>
      <c r="O25" s="12">
        <f t="shared" si="32"/>
        <v>975.61111111111109</v>
      </c>
      <c r="P25" s="12">
        <f t="shared" si="33"/>
        <v>752.16666666666663</v>
      </c>
      <c r="Q25" s="9">
        <f t="shared" ref="Q25" si="42">M25/$A25</f>
        <v>1638.6111111111111</v>
      </c>
    </row>
  </sheetData>
  <mergeCells count="15">
    <mergeCell ref="B19:Q19"/>
    <mergeCell ref="B20:E20"/>
    <mergeCell ref="F20:I20"/>
    <mergeCell ref="J20:M20"/>
    <mergeCell ref="N20:Q20"/>
    <mergeCell ref="N12:Q12"/>
    <mergeCell ref="B2:Q2"/>
    <mergeCell ref="B11:Q11"/>
    <mergeCell ref="B3:E3"/>
    <mergeCell ref="F3:I3"/>
    <mergeCell ref="B12:E12"/>
    <mergeCell ref="F12:I12"/>
    <mergeCell ref="J3:M3"/>
    <mergeCell ref="N3:Q3"/>
    <mergeCell ref="J12:M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mailbox@rudomilov.ru</dc:creator>
  <cp:lastModifiedBy>mailbox@rudomilov.ru</cp:lastModifiedBy>
  <dcterms:created xsi:type="dcterms:W3CDTF">2017-01-15T19:56:56Z</dcterms:created>
  <dcterms:modified xsi:type="dcterms:W3CDTF">2017-01-16T03:21:52Z</dcterms:modified>
</cp:coreProperties>
</file>